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4 Апрель 26\"/>
    </mc:Choice>
  </mc:AlternateContent>
  <xr:revisionPtr revIDLastSave="0" documentId="13_ncr:1_{93E92D56-0B63-4493-9E09-B8D27BE5AF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<sst xmlns="http://schemas.openxmlformats.org/spreadsheetml/2006/main" count="95" uniqueCount="86">
  <si>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</si>
  <si>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</si>
  <si>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</si>
  <si>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</si>
  <si>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</si>
  <si>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</si>
  <si>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</si>
  <si>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</si>
  <si>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</si>
  <si>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</si>
  <si>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</si>
  <si>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</si>
  <si>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</si>
  <si>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</si>
  <si>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</si>
  <si>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</si>
  <si>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</si>
  <si>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</si>
  <si>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</si>
  <si>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</si>
  <si>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</si>
  <si>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</si>
  <si>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</si>
  <si>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</si>
  <si>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</si>
  <si>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</si>
  <si>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</si>
  <si>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</si>
  <si>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</si>
  <si>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</si>
  <si>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</si>
  <si>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</si>
  <si>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</si>
  <si>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</si>
  <si>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</si>
  <si>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</si>
  <si>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</si>
  <si>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</si>
  <si>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</si>
  <si>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</si>
  <si>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</si>
  <si>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</si>
  <si>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</si>
  <si>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</si>
  <si>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</si>
  <si>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</si>
  <si>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</si>
  <si>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</si>
  <si>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</si>
  <si>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</si>
  <si>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</si>
  <si>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</si>
  <si>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</si>
  <si>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</si>
  <si>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</si>
  <si>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</si>
  <si>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</si>
  <si>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</si>
  <si>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</si>
  <si>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</si>
  <si>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</si>
  <si>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</si>
  <si>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</si>
  <si>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</si>
  <si>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</si>
  <si>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</si>
  <si>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</si>
  <si>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</si>
  <si>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</si>
  <si>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</si>
  <si>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</si>
  <si>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</si>
  <si>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</si>
  <si>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</si>
  <si>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</si>
  <si>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</si>
  <si>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</si>
  <si>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</si>
  <si>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</si>
  <si>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</si>
  <si>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</si>
  <si>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</si>
  <si>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>ИК УУГ ГРПШ помещение 1 Н АО "Ремдизель"</t>
  </si>
  <si>
    <t xml:space="preserve">  АО "Ремдизель" г.Наб.Челны, Промышленная  зона, территория ПАО "КАМАЗ".</t>
  </si>
  <si>
    <t>от 08.12.2022 № 960/22</t>
  </si>
  <si>
    <t>ЗА МАЙ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</si>
</sst>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7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topLeftCell="A34" zoomScale="110" zoomScaleNormal="110" zoomScaleSheetLayoutView="100" workbookViewId="0">
      <selection activeCell="M14" sqref="M14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10"/>
      <c r="B5" s="10"/>
      <c r="E5" s="1"/>
      <c r="F5" s="1"/>
      <c r="G5" s="3" t="s">
        <v>29</v>
      </c>
    </row>
    <row r="6" spans="1:11" s="4" customFormat="1" ht="7.5" hidden="1" customHeight="1" x14ac:dyDescent="0.25">
      <c r="A6" s="10"/>
      <c r="B6" s="10"/>
      <c r="E6" s="11"/>
      <c r="F6" s="11"/>
      <c r="G6" s="11"/>
    </row>
    <row r="7" spans="1:11" ht="18" customHeight="1" x14ac:dyDescent="0.25">
      <c r="A7" s="49" t="s">
        <v>1</v>
      </c>
      <c r="B7" s="49"/>
      <c r="C7" s="49"/>
      <c r="D7" s="49"/>
      <c r="E7" s="49"/>
      <c r="F7" s="49"/>
      <c r="G7" s="49"/>
    </row>
    <row r="8" spans="1:11" ht="18" customHeight="1" x14ac:dyDescent="0.25">
      <c r="A8" s="49" t="s">
        <v>27</v>
      </c>
      <c r="B8" s="49"/>
      <c r="C8" s="49"/>
      <c r="D8" s="49"/>
      <c r="E8" s="49"/>
      <c r="F8" s="49"/>
      <c r="G8" s="49"/>
    </row>
    <row r="9" spans="1:11" ht="18" customHeight="1" x14ac:dyDescent="0.25">
      <c r="A9" s="17" t="s">
        <v>33</v>
      </c>
      <c r="B9" s="16" t="s">
        <v>34</v>
      </c>
      <c r="C9" s="16"/>
      <c r="D9" s="16"/>
      <c r="E9" s="16"/>
      <c r="F9" s="16"/>
      <c r="G9" s="16"/>
    </row>
    <row r="10" spans="1:11" ht="18" customHeight="1" x14ac:dyDescent="0.25">
      <c r="A10" s="49" t="s">
        <v>32</v>
      </c>
      <c r="B10" s="49"/>
      <c r="C10" s="49"/>
      <c r="D10" s="49"/>
      <c r="E10" s="49"/>
      <c r="F10" s="49"/>
      <c r="G10" s="49"/>
    </row>
    <row r="11" spans="1:11" ht="18" customHeight="1" x14ac:dyDescent="0.25">
      <c r="A11" s="49" t="s">
        <v>85</v>
      </c>
      <c r="B11" s="49"/>
      <c r="C11" s="49"/>
      <c r="D11" s="49"/>
      <c r="E11" s="49"/>
      <c r="F11" s="49"/>
      <c r="G11" s="49"/>
    </row>
    <row r="12" spans="1:11" ht="18" customHeight="1" x14ac:dyDescent="0.25">
      <c r="A12" s="15"/>
      <c r="B12" s="15"/>
      <c r="C12" s="15"/>
      <c r="D12" s="15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7" t="s">
        <v>47</v>
      </c>
      <c r="B14" s="27" t="s">
        <v>31</v>
      </c>
      <c r="C14" s="27" t="s">
        <v>2</v>
      </c>
      <c r="D14" s="27" t="s">
        <v>26</v>
      </c>
      <c r="E14" s="27" t="s">
        <v>3</v>
      </c>
      <c r="F14" s="29" t="s">
        <v>4</v>
      </c>
      <c r="G14" s="29" t="s">
        <v>5</v>
      </c>
    </row>
    <row r="15" spans="1:11" s="6" customFormat="1" x14ac:dyDescent="0.2">
      <c r="A15" s="5">
        <v>1</v>
      </c>
      <c r="B15" s="5">
        <v>2</v>
      </c>
      <c r="C15" s="13">
        <v>3</v>
      </c>
      <c r="D15" s="13">
        <v>4</v>
      </c>
      <c r="E15" s="13">
        <v>5</v>
      </c>
      <c r="F15" s="5">
        <v>6</v>
      </c>
      <c r="G15" s="5">
        <v>7</v>
      </c>
    </row>
    <row r="16" spans="1:11" s="6" customFormat="1" ht="38.25" x14ac:dyDescent="0.2">
      <c r="A16" s="53" t="s">
        <v>35</v>
      </c>
      <c r="B16" s="24" t="s">
        <v>38</v>
      </c>
      <c r="C16" s="24" t="s">
        <v>15</v>
      </c>
      <c r="D16" s="38">
        <v>5</v>
      </c>
      <c r="E16" s="38">
        <v>0.67500000000000004</v>
      </c>
      <c r="F16" s="39">
        <f>E16</f>
        <v>0.67500000000000004</v>
      </c>
      <c r="G16" s="40"/>
      <c r="K16" s="30"/>
    </row>
    <row r="17" spans="1:33" s="6" customFormat="1" ht="38.25" x14ac:dyDescent="0.2">
      <c r="A17" s="54"/>
      <c r="B17" s="24" t="s">
        <v>60</v>
      </c>
      <c r="C17" s="24" t="s">
        <v>30</v>
      </c>
      <c r="D17" s="38">
        <v>4</v>
      </c>
      <c r="E17" s="38">
        <v>1.968</v>
      </c>
      <c r="F17" s="40">
        <f>E17</f>
        <v>1.968</v>
      </c>
      <c r="G17" s="40"/>
      <c r="K17" s="30"/>
    </row>
    <row r="18" spans="1:33" s="6" customFormat="1" ht="38.25" x14ac:dyDescent="0.2">
      <c r="A18" s="55"/>
      <c r="B18" s="24" t="s">
        <v>82</v>
      </c>
      <c r="C18" s="24" t="s">
        <v>83</v>
      </c>
      <c r="D18" s="38">
        <v>6</v>
      </c>
      <c r="E18" s="38">
        <v>9.9500000000000005E-2</v>
      </c>
      <c r="F18" s="38">
        <v>9.9500000000000005E-2</v>
      </c>
      <c r="G18" s="40"/>
    </row>
    <row r="19" spans="1:33" s="6" customFormat="1" ht="33" customHeight="1" x14ac:dyDescent="0.2">
      <c r="A19" s="50" t="s">
        <v>41</v>
      </c>
      <c r="B19" s="51"/>
      <c r="C19" s="51"/>
      <c r="D19" s="52"/>
      <c r="E19" s="14"/>
      <c r="F19" s="21">
        <f>SUM(F16:F18)</f>
        <v>2.7424999999999997</v>
      </c>
      <c r="G19" s="25">
        <f>(1575*0.9-692)*8760/1000000</f>
        <v>6.3553800000000003</v>
      </c>
    </row>
    <row r="20" spans="1:33" s="6" customFormat="1" ht="42" customHeight="1" x14ac:dyDescent="0.2">
      <c r="A20" s="43" t="s">
        <v>36</v>
      </c>
      <c r="B20" s="24" t="s">
        <v>39</v>
      </c>
      <c r="C20" s="24" t="s">
        <v>15</v>
      </c>
      <c r="D20" s="28">
        <v>3</v>
      </c>
      <c r="E20" s="28">
        <v>74.567999999999998</v>
      </c>
      <c r="F20" s="28">
        <f t="shared" ref="F20:F21" si="0">E20</f>
        <v>74.567999999999998</v>
      </c>
      <c r="G20" s="25"/>
    </row>
    <row r="21" spans="1:33" s="7" customFormat="1" ht="38.25" x14ac:dyDescent="0.2">
      <c r="A21" s="44"/>
      <c r="B21" s="24" t="s">
        <v>69</v>
      </c>
      <c r="C21" s="24" t="s">
        <v>70</v>
      </c>
      <c r="D21" s="28">
        <v>4</v>
      </c>
      <c r="E21" s="28">
        <v>6.7729999999999997</v>
      </c>
      <c r="F21" s="28">
        <f t="shared" si="0"/>
        <v>6.7729999999999997</v>
      </c>
      <c r="G21" s="38"/>
    </row>
    <row r="22" spans="1:33" s="7" customFormat="1" ht="38.25" x14ac:dyDescent="0.2">
      <c r="A22" s="44"/>
      <c r="B22" s="24" t="s">
        <v>44</v>
      </c>
      <c r="C22" s="24" t="s">
        <v>30</v>
      </c>
      <c r="D22" s="28">
        <v>4</v>
      </c>
      <c r="E22" s="28">
        <v>2.3715000000000002</v>
      </c>
      <c r="F22" s="28">
        <f t="shared" ref="F22:F31" si="1">E22</f>
        <v>2.3715000000000002</v>
      </c>
      <c r="G22" s="38"/>
    </row>
    <row r="23" spans="1:33" s="7" customFormat="1" ht="38.25" x14ac:dyDescent="0.2">
      <c r="A23" s="44"/>
      <c r="B23" s="24" t="s">
        <v>42</v>
      </c>
      <c r="C23" s="24" t="s">
        <v>30</v>
      </c>
      <c r="D23" s="28">
        <v>4</v>
      </c>
      <c r="E23" s="28">
        <v>4.407</v>
      </c>
      <c r="F23" s="28">
        <f t="shared" si="1"/>
        <v>4.407</v>
      </c>
      <c r="G23" s="38"/>
    </row>
    <row r="24" spans="1:33" s="7" customFormat="1" ht="43.5" customHeight="1" x14ac:dyDescent="0.2">
      <c r="A24" s="44"/>
      <c r="B24" s="24" t="s">
        <v>43</v>
      </c>
      <c r="C24" s="24" t="s">
        <v>30</v>
      </c>
      <c r="D24" s="28">
        <v>4</v>
      </c>
      <c r="E24" s="28">
        <v>1.3170999999999999</v>
      </c>
      <c r="F24" s="28">
        <f t="shared" si="1"/>
        <v>1.3170999999999999</v>
      </c>
      <c r="G24" s="38"/>
    </row>
    <row r="25" spans="1:33" s="7" customFormat="1" ht="51" x14ac:dyDescent="0.2">
      <c r="A25" s="44"/>
      <c r="B25" s="24" t="s">
        <v>63</v>
      </c>
      <c r="C25" s="24" t="s">
        <v>64</v>
      </c>
      <c r="D25" s="28">
        <v>4</v>
      </c>
      <c r="E25" s="28">
        <v>1.79</v>
      </c>
      <c r="F25" s="28">
        <f>E25</f>
        <v>1.79</v>
      </c>
      <c r="G25" s="38"/>
    </row>
    <row r="26" spans="1:33" ht="51" x14ac:dyDescent="0.2">
      <c r="A26" s="44"/>
      <c r="B26" s="26" t="s">
        <v>18</v>
      </c>
      <c r="C26" s="24" t="s">
        <v>17</v>
      </c>
      <c r="D26" s="28">
        <v>4</v>
      </c>
      <c r="E26" s="28">
        <v>1.5994999999999999</v>
      </c>
      <c r="F26" s="28">
        <f t="shared" si="1"/>
        <v>1.5994999999999999</v>
      </c>
      <c r="G26" s="38"/>
    </row>
    <row r="27" spans="1:33" ht="38.25" x14ac:dyDescent="0.2">
      <c r="A27" s="44"/>
      <c r="B27" s="24" t="s">
        <v>12</v>
      </c>
      <c r="C27" s="24" t="s">
        <v>13</v>
      </c>
      <c r="D27" s="28">
        <v>4</v>
      </c>
      <c r="E27" s="28">
        <v>1.9039999999999999</v>
      </c>
      <c r="F27" s="28">
        <f t="shared" si="1"/>
        <v>1.9039999999999999</v>
      </c>
      <c r="G27" s="38"/>
    </row>
    <row r="28" spans="1:33" ht="38.25" x14ac:dyDescent="0.2">
      <c r="A28" s="44"/>
      <c r="B28" s="24" t="s">
        <v>50</v>
      </c>
      <c r="C28" s="24" t="s">
        <v>6</v>
      </c>
      <c r="D28" s="28">
        <v>5</v>
      </c>
      <c r="E28" s="28">
        <v>0.60599999999999998</v>
      </c>
      <c r="F28" s="28">
        <f t="shared" si="1"/>
        <v>0.60599999999999998</v>
      </c>
      <c r="G28" s="38"/>
    </row>
    <row r="29" spans="1:33" ht="42" customHeight="1" x14ac:dyDescent="0.2">
      <c r="A29" s="44"/>
      <c r="B29" s="24" t="s">
        <v>9</v>
      </c>
      <c r="C29" s="24" t="s">
        <v>7</v>
      </c>
      <c r="D29" s="28">
        <v>5</v>
      </c>
      <c r="E29" s="28">
        <v>0</v>
      </c>
      <c r="F29" s="28">
        <f t="shared" si="1"/>
        <v>0</v>
      </c>
      <c r="G29" s="38"/>
    </row>
    <row r="30" spans="1:33" ht="51" x14ac:dyDescent="0.2">
      <c r="A30" s="44"/>
      <c r="B30" s="24" t="s">
        <v>11</v>
      </c>
      <c r="C30" s="24" t="s">
        <v>10</v>
      </c>
      <c r="D30" s="28">
        <v>5</v>
      </c>
      <c r="E30" s="28">
        <v>0.51500000000000001</v>
      </c>
      <c r="F30" s="28">
        <f t="shared" si="1"/>
        <v>0.51500000000000001</v>
      </c>
      <c r="G30" s="38"/>
    </row>
    <row r="31" spans="1:33" s="8" customFormat="1" ht="38.25" x14ac:dyDescent="0.2">
      <c r="A31" s="44"/>
      <c r="B31" s="24" t="s">
        <v>16</v>
      </c>
      <c r="C31" s="24" t="s">
        <v>8</v>
      </c>
      <c r="D31" s="28">
        <v>5</v>
      </c>
      <c r="E31" s="28">
        <v>0.23</v>
      </c>
      <c r="F31" s="28">
        <f t="shared" si="1"/>
        <v>0.23</v>
      </c>
      <c r="G31" s="3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4"/>
      <c r="B32" s="24" t="s">
        <v>25</v>
      </c>
      <c r="C32" s="24" t="s">
        <v>24</v>
      </c>
      <c r="D32" s="28">
        <v>7</v>
      </c>
      <c r="E32" s="28">
        <v>2.2950000000000002E-2</v>
      </c>
      <c r="F32" s="28">
        <v>2.2950000000000002E-2</v>
      </c>
      <c r="G32" s="3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4"/>
      <c r="B33" s="24" t="s">
        <v>66</v>
      </c>
      <c r="C33" s="24" t="s">
        <v>65</v>
      </c>
      <c r="D33" s="28">
        <v>6</v>
      </c>
      <c r="E33" s="28">
        <v>8.8370000000000004E-2</v>
      </c>
      <c r="F33" s="28">
        <v>8.8370000000000004E-2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4"/>
      <c r="B34" s="24" t="s">
        <v>67</v>
      </c>
      <c r="C34" s="24" t="s">
        <v>68</v>
      </c>
      <c r="D34" s="28">
        <v>5</v>
      </c>
      <c r="E34" s="28">
        <v>0.34549999999999997</v>
      </c>
      <c r="F34" s="28">
        <f>E34</f>
        <v>0.34549999999999997</v>
      </c>
      <c r="G34" s="3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4"/>
      <c r="B35" s="24" t="s">
        <v>49</v>
      </c>
      <c r="C35" s="24" t="s">
        <v>48</v>
      </c>
      <c r="D35" s="28">
        <v>6</v>
      </c>
      <c r="E35" s="28">
        <v>0</v>
      </c>
      <c r="F35" s="28">
        <f>E35</f>
        <v>0</v>
      </c>
      <c r="G35" s="3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4"/>
      <c r="B36" s="24" t="s">
        <v>22</v>
      </c>
      <c r="C36" s="24" t="s">
        <v>23</v>
      </c>
      <c r="D36" s="28">
        <v>5</v>
      </c>
      <c r="E36" s="28">
        <v>0.1188</v>
      </c>
      <c r="F36" s="28">
        <f t="shared" ref="F36:F42" si="2">E36</f>
        <v>0.1188</v>
      </c>
      <c r="G36" s="3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4"/>
      <c r="B37" s="24" t="s">
        <v>51</v>
      </c>
      <c r="C37" s="24" t="s">
        <v>52</v>
      </c>
      <c r="D37" s="28">
        <v>5</v>
      </c>
      <c r="E37" s="28">
        <v>0.15387999999999999</v>
      </c>
      <c r="F37" s="28">
        <f t="shared" si="2"/>
        <v>0.15387999999999999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4"/>
      <c r="B38" s="26" t="s">
        <v>53</v>
      </c>
      <c r="C38" s="24" t="s">
        <v>54</v>
      </c>
      <c r="D38" s="28">
        <v>6</v>
      </c>
      <c r="E38" s="28">
        <v>4.4900000000000002E-2</v>
      </c>
      <c r="F38" s="28">
        <f t="shared" si="2"/>
        <v>4.4900000000000002E-2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4"/>
      <c r="B39" s="26" t="s">
        <v>55</v>
      </c>
      <c r="C39" s="26" t="s">
        <v>56</v>
      </c>
      <c r="D39" s="42">
        <v>5</v>
      </c>
      <c r="E39" s="42">
        <v>0.11700000000000001</v>
      </c>
      <c r="F39" s="42">
        <f t="shared" si="2"/>
        <v>0.11700000000000001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4"/>
      <c r="B40" s="26" t="s">
        <v>57</v>
      </c>
      <c r="C40" s="26" t="s">
        <v>72</v>
      </c>
      <c r="D40" s="42">
        <v>4</v>
      </c>
      <c r="E40" s="42">
        <v>1.2</v>
      </c>
      <c r="F40" s="42">
        <f t="shared" si="2"/>
        <v>1.2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4"/>
      <c r="B41" s="26" t="s">
        <v>58</v>
      </c>
      <c r="C41" s="26" t="s">
        <v>59</v>
      </c>
      <c r="D41" s="42">
        <v>5</v>
      </c>
      <c r="E41" s="42">
        <v>0.64700000000000002</v>
      </c>
      <c r="F41" s="42">
        <f t="shared" si="2"/>
        <v>0.64700000000000002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4"/>
      <c r="B42" s="26" t="s">
        <v>75</v>
      </c>
      <c r="C42" s="26" t="s">
        <v>76</v>
      </c>
      <c r="D42" s="42">
        <v>6</v>
      </c>
      <c r="E42" s="42">
        <v>2.7E-2</v>
      </c>
      <c r="F42" s="42">
        <f t="shared" si="2"/>
        <v>2.7E-2</v>
      </c>
      <c r="G42" s="38"/>
      <c r="H42" s="1"/>
      <c r="I42" s="1"/>
      <c r="J42" s="1"/>
      <c r="K42" s="22"/>
      <c r="L42" s="1"/>
      <c r="M42" s="3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4"/>
      <c r="B43" s="26" t="s">
        <v>61</v>
      </c>
      <c r="C43" s="26" t="s">
        <v>62</v>
      </c>
      <c r="D43" s="42">
        <v>6</v>
      </c>
      <c r="E43" s="42">
        <v>3.1699999999999999E-2</v>
      </c>
      <c r="F43" s="42">
        <f>E43</f>
        <v>3.1699999999999999E-2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4"/>
      <c r="B44" s="26" t="s">
        <v>78</v>
      </c>
      <c r="C44" s="26" t="s">
        <v>79</v>
      </c>
      <c r="D44" s="42">
        <v>6</v>
      </c>
      <c r="E44" s="42">
        <v>9.8100000000000007E-2</v>
      </c>
      <c r="F44" s="42">
        <f>E44</f>
        <v>9.8100000000000007E-2</v>
      </c>
      <c r="G44" s="38"/>
      <c r="H44" s="1"/>
      <c r="I44" s="33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4"/>
      <c r="B45" s="26" t="s">
        <v>77</v>
      </c>
      <c r="C45" s="26" t="s">
        <v>80</v>
      </c>
      <c r="D45" s="42">
        <v>5</v>
      </c>
      <c r="E45" s="42">
        <v>0.45500000000000002</v>
      </c>
      <c r="F45" s="42">
        <f>E45</f>
        <v>0.45500000000000002</v>
      </c>
      <c r="G45" s="3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5"/>
      <c r="B46" s="26" t="s">
        <v>71</v>
      </c>
      <c r="C46" s="37" t="s">
        <v>81</v>
      </c>
      <c r="D46" s="42">
        <v>5</v>
      </c>
      <c r="E46" s="42">
        <v>0.19600000000000001</v>
      </c>
      <c r="F46" s="42">
        <f>E46</f>
        <v>0.19600000000000001</v>
      </c>
      <c r="G46" s="3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46" t="s">
        <v>41</v>
      </c>
      <c r="B47" s="47"/>
      <c r="C47" s="47"/>
      <c r="D47" s="48"/>
      <c r="E47" s="14"/>
      <c r="F47" s="31">
        <f>SUM(F20:F46)</f>
        <v>99.627299999999991</v>
      </c>
      <c r="G47" s="25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2" t="s">
        <v>37</v>
      </c>
      <c r="B48" s="24" t="s">
        <v>40</v>
      </c>
      <c r="C48" s="24" t="s">
        <v>15</v>
      </c>
      <c r="D48" s="38">
        <v>3</v>
      </c>
      <c r="E48" s="38">
        <v>47.502000000000002</v>
      </c>
      <c r="F48" s="38">
        <v>47.502000000000002</v>
      </c>
      <c r="G48" s="41"/>
    </row>
    <row r="49" spans="1:9" ht="40.5" customHeight="1" x14ac:dyDescent="0.2">
      <c r="A49" s="46" t="s">
        <v>41</v>
      </c>
      <c r="B49" s="47"/>
      <c r="C49" s="47"/>
      <c r="D49" s="48"/>
      <c r="E49" s="14"/>
      <c r="F49" s="20">
        <f>F48</f>
        <v>47.502000000000002</v>
      </c>
      <c r="G49" s="20">
        <f>I44-F49</f>
        <v>97.213200000000001</v>
      </c>
      <c r="H49" s="34">
        <f>((33145+20650+1575)*8760)/1000000</f>
        <v>485.0412</v>
      </c>
      <c r="I49" s="35">
        <v>42.823</v>
      </c>
    </row>
    <row r="50" spans="1:9" ht="50.25" customHeight="1" x14ac:dyDescent="0.2">
      <c r="A50" s="27" t="s">
        <v>45</v>
      </c>
      <c r="B50" s="24" t="s">
        <v>20</v>
      </c>
      <c r="C50" s="24" t="s">
        <v>21</v>
      </c>
      <c r="D50" s="38">
        <v>3</v>
      </c>
      <c r="E50" s="38">
        <v>0</v>
      </c>
      <c r="F50" s="38">
        <v>0</v>
      </c>
      <c r="G50" s="41"/>
    </row>
    <row r="51" spans="1:9" ht="25.5" x14ac:dyDescent="0.2">
      <c r="A51" s="36"/>
      <c r="B51" s="24" t="s">
        <v>74</v>
      </c>
      <c r="C51" s="24" t="s">
        <v>73</v>
      </c>
      <c r="D51" s="38">
        <v>4</v>
      </c>
      <c r="E51" s="38">
        <v>5.1793699999999996</v>
      </c>
      <c r="F51" s="38">
        <v>5.1793699999999996</v>
      </c>
      <c r="G51" s="41"/>
    </row>
    <row r="52" spans="1:9" x14ac:dyDescent="0.2">
      <c r="A52" s="46" t="s">
        <v>41</v>
      </c>
      <c r="B52" s="47"/>
      <c r="C52" s="47"/>
      <c r="D52" s="48"/>
      <c r="E52" s="14"/>
      <c r="F52" s="20">
        <f>SUM(F50:F51)</f>
        <v>5.1793699999999996</v>
      </c>
      <c r="G52" s="20">
        <v>227.44374999999999</v>
      </c>
    </row>
    <row r="53" spans="1:9" ht="51" x14ac:dyDescent="0.2">
      <c r="A53" s="19" t="s">
        <v>46</v>
      </c>
      <c r="B53" s="24" t="s">
        <v>14</v>
      </c>
      <c r="C53" s="24" t="s">
        <v>19</v>
      </c>
      <c r="D53" s="38">
        <v>5</v>
      </c>
      <c r="E53" s="38">
        <v>0.52300000000000002</v>
      </c>
      <c r="F53" s="38">
        <f>E53</f>
        <v>0.52300000000000002</v>
      </c>
      <c r="G53" s="41"/>
    </row>
    <row r="54" spans="1:9" x14ac:dyDescent="0.2">
      <c r="A54" s="46" t="s">
        <v>41</v>
      </c>
      <c r="B54" s="47"/>
      <c r="C54" s="47"/>
      <c r="D54" s="48"/>
      <c r="E54" s="23"/>
      <c r="F54" s="18">
        <f>F53</f>
        <v>0.52300000000000002</v>
      </c>
      <c r="G54" s="18">
        <f>I49-F54</f>
        <v>42.3</v>
      </c>
    </row>
    <row r="55" spans="1:9" x14ac:dyDescent="0.2">
      <c r="E55" s="1"/>
      <c r="F55" s="1"/>
      <c r="G55" s="22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22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54:D54"/>
    <mergeCell ref="A7:G7"/>
    <mergeCell ref="A8:G8"/>
    <mergeCell ref="A10:G10"/>
    <mergeCell ref="A11:G11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2026-09-08T10:40:40Z</dcterms:modified>
</cp:coreProperties>
</file>